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 activeTab="1"/>
  </bookViews>
  <sheets>
    <sheet name="MÊS" sheetId="1" r:id="rId1"/>
    <sheet name="Transações" sheetId="2" r:id="rId2"/>
  </sheets>
  <definedNames>
    <definedName name="StartingBalance">MÊS!$L$7</definedName>
  </definedNames>
  <calcPr calcId="125725"/>
</workbook>
</file>

<file path=xl/calcChain.xml><?xml version="1.0" encoding="utf-8"?>
<calcChain xmlns="http://schemas.openxmlformats.org/spreadsheetml/2006/main">
  <c r="D24" i="1"/>
  <c r="D25"/>
  <c r="D23"/>
  <c r="K23"/>
  <c r="J26"/>
  <c r="G2" i="2"/>
  <c r="C24" i="1" s="1"/>
  <c r="C2" i="2"/>
  <c r="L28" i="1"/>
  <c r="K28"/>
  <c r="F28"/>
  <c r="E28"/>
  <c r="K25"/>
  <c r="L25" s="1"/>
  <c r="K24"/>
  <c r="L24" s="1"/>
  <c r="L22"/>
  <c r="K22"/>
  <c r="E22"/>
  <c r="D22"/>
  <c r="J9"/>
  <c r="J10"/>
  <c r="C25" l="1"/>
  <c r="E25" s="1"/>
  <c r="C23"/>
  <c r="E24"/>
  <c r="K26"/>
  <c r="K20" s="1"/>
  <c r="L23"/>
  <c r="L26" s="1"/>
  <c r="D26"/>
  <c r="C26" l="1"/>
  <c r="E23"/>
  <c r="E26" s="1"/>
  <c r="C10"/>
  <c r="J20"/>
</calcChain>
</file>

<file path=xl/sharedStrings.xml><?xml version="1.0" encoding="utf-8"?>
<sst xmlns="http://schemas.openxmlformats.org/spreadsheetml/2006/main" count="84" uniqueCount="47">
  <si>
    <t>ORÇAMENTO MENSAL - JANEIRO 2019</t>
  </si>
  <si>
    <t>TRANSAÇÕES MENSAIS</t>
  </si>
  <si>
    <t>Despesas</t>
  </si>
  <si>
    <t>Renda</t>
  </si>
  <si>
    <t>Valor</t>
  </si>
  <si>
    <t>Descrição</t>
  </si>
  <si>
    <t>Categoria</t>
  </si>
  <si>
    <t>Água</t>
  </si>
  <si>
    <t>Gastos Essenciais</t>
  </si>
  <si>
    <t>Salário</t>
  </si>
  <si>
    <t>Pagamentos</t>
  </si>
  <si>
    <t>Energia</t>
  </si>
  <si>
    <t>Outras Receitas</t>
  </si>
  <si>
    <t>Bônus</t>
  </si>
  <si>
    <t>Telefone/Internet</t>
  </si>
  <si>
    <t>Receita de investimentos</t>
  </si>
  <si>
    <t>Rendimentos</t>
  </si>
  <si>
    <t>Aluguel / Prestação de casa</t>
  </si>
  <si>
    <t>Condomínio</t>
  </si>
  <si>
    <t>Empregada doméstica / Diarista</t>
  </si>
  <si>
    <t>Escola particular dos filhos</t>
  </si>
  <si>
    <t>Faculdade dos filhos</t>
  </si>
  <si>
    <t>Prestação do carro</t>
  </si>
  <si>
    <t>Seguro do carro</t>
  </si>
  <si>
    <t>Seguro de Saúde</t>
  </si>
  <si>
    <t>IPTU/IPVA</t>
  </si>
  <si>
    <t>Dívidas</t>
  </si>
  <si>
    <t>Alimentação</t>
  </si>
  <si>
    <t>Estilo de Vida</t>
  </si>
  <si>
    <t>Cuidados pessoais</t>
  </si>
  <si>
    <t>Transporte / Combustível/ Estacionamento</t>
  </si>
  <si>
    <t>Cartão de crédito</t>
  </si>
  <si>
    <t>Passeios</t>
  </si>
  <si>
    <t>Viagens</t>
  </si>
  <si>
    <t>Farmácia</t>
  </si>
  <si>
    <t>Vestuário</t>
  </si>
  <si>
    <t>Cuidados com animais de estimação</t>
  </si>
  <si>
    <t>Objetivos de Curto Prazo</t>
  </si>
  <si>
    <t>Prioridades Financeiras</t>
  </si>
  <si>
    <t>Objetivos de Médio Prazo</t>
  </si>
  <si>
    <t>Objetivos de Longo Prazo</t>
  </si>
  <si>
    <t>Planejado</t>
  </si>
  <si>
    <t>Real</t>
  </si>
  <si>
    <t>Diferença</t>
  </si>
  <si>
    <t>Totais</t>
  </si>
  <si>
    <t>RENDA</t>
  </si>
  <si>
    <t>DESPESA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</si>
</sst>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[$R$]#,##0.00"/>
    <numFmt numFmtId="165" formatCode="[$R$]#,##0"/>
    <numFmt numFmtId="167" formatCode="&quot;$&quot;#,##0.00"/>
    <numFmt numFmtId="168" formatCode="&quot;$&quot;#,##0"/>
    <numFmt numFmtId="170" formatCode="\+\$#,###;\-\$#,###;\$0"/>
  </numFmts>
  <fonts count="38">
    <font>
      <sz val="10"/>
      <color rgb="FF000000"/>
      <name val="Arial"/>
    </font>
    <font>
      <b/>
      <sz val="18"/>
      <color rgb="FFCCCCCC"/>
      <name val="Lato"/>
    </font>
    <font>
      <sz val="10"/>
      <name val="Lato"/>
    </font>
    <font>
      <sz val="10"/>
      <name val="Lato"/>
    </font>
    <font>
      <b/>
      <sz val="18"/>
      <color rgb="FFA7B0BF"/>
      <name val="Lato"/>
    </font>
    <font>
      <sz val="10"/>
      <color rgb="FF334960"/>
      <name val="Lato"/>
    </font>
    <font>
      <sz val="10"/>
      <color rgb="FFF46524"/>
      <name val="Lato"/>
    </font>
    <font>
      <b/>
      <sz val="18"/>
      <color rgb="FF980000"/>
      <name val="Raleway"/>
    </font>
    <font>
      <b/>
      <sz val="25"/>
      <color rgb="FF0000FF"/>
      <name val="Raleway"/>
    </font>
    <font>
      <sz val="10"/>
      <color rgb="FF334960"/>
      <name val="Lato"/>
    </font>
    <font>
      <b/>
      <sz val="12"/>
      <color rgb="FF980000"/>
      <name val="Lato"/>
    </font>
    <font>
      <b/>
      <sz val="10"/>
      <color rgb="FF334960"/>
      <name val="Lato"/>
    </font>
    <font>
      <b/>
      <sz val="18"/>
      <color rgb="FF073763"/>
      <name val="Raleway"/>
    </font>
    <font>
      <i/>
      <sz val="10"/>
      <color rgb="FF334960"/>
      <name val="Lato"/>
    </font>
    <font>
      <b/>
      <sz val="12"/>
      <color rgb="FF073763"/>
      <name val="Lato"/>
    </font>
    <font>
      <b/>
      <sz val="11"/>
      <color rgb="FF334960"/>
      <name val="Lato"/>
    </font>
    <font>
      <b/>
      <sz val="10"/>
      <color rgb="FF576475"/>
      <name val="Lato"/>
    </font>
    <font>
      <sz val="10"/>
      <color rgb="FF556376"/>
      <name val="Lato"/>
    </font>
    <font>
      <sz val="10"/>
      <color rgb="FF687887"/>
      <name val="Lato"/>
    </font>
    <font>
      <sz val="10"/>
      <color rgb="FF576475"/>
      <name val="Lato"/>
    </font>
    <font>
      <sz val="10"/>
      <name val="Arial"/>
    </font>
    <font>
      <b/>
      <sz val="10"/>
      <name val="Lato"/>
    </font>
    <font>
      <b/>
      <sz val="10"/>
      <color rgb="FF334960"/>
      <name val="Lato"/>
    </font>
    <font>
      <b/>
      <sz val="10"/>
      <color rgb="FF666666"/>
      <name val="Lato"/>
    </font>
    <font>
      <sz val="10"/>
      <color rgb="FF666666"/>
      <name val="Lato"/>
    </font>
    <font>
      <b/>
      <sz val="10"/>
      <color rgb="FFF46524"/>
      <name val="Lato"/>
    </font>
    <font>
      <b/>
      <sz val="18"/>
      <color rgb="FF1C4587"/>
      <name val="Raleway"/>
    </font>
    <font>
      <b/>
      <sz val="18"/>
      <color rgb="FFF46524"/>
      <name val="Lato"/>
    </font>
    <font>
      <b/>
      <sz val="18"/>
      <color rgb="FF334960"/>
      <name val="Lato"/>
    </font>
    <font>
      <sz val="18"/>
      <color rgb="FF334960"/>
      <name val="Lato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b/>
      <sz val="10"/>
      <color rgb="FF434343"/>
      <name val="Lato"/>
    </font>
    <font>
      <sz val="10"/>
      <color rgb="FF434343"/>
      <name val="Lato"/>
    </font>
    <font>
      <sz val="10"/>
      <color rgb="FF000000"/>
      <name val="Arial"/>
    </font>
    <font>
      <b/>
      <sz val="18"/>
      <color rgb="FFC00000"/>
      <name val="Raleway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4" fontId="35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167" fontId="16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167" fontId="16" fillId="0" borderId="3" xfId="0" applyNumberFormat="1" applyFont="1" applyBorder="1" applyAlignment="1">
      <alignment horizontal="left" vertical="center"/>
    </xf>
    <xf numFmtId="167" fontId="16" fillId="0" borderId="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7" fontId="16" fillId="0" borderId="4" xfId="0" applyNumberFormat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5" fontId="22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23" fillId="0" borderId="0" xfId="0" applyNumberFormat="1" applyFont="1" applyAlignment="1">
      <alignment horizontal="left"/>
    </xf>
    <xf numFmtId="165" fontId="24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0" fontId="25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165" fontId="25" fillId="0" borderId="0" xfId="0" applyNumberFormat="1" applyFont="1" applyAlignment="1">
      <alignment horizontal="right" vertical="top"/>
    </xf>
    <xf numFmtId="165" fontId="26" fillId="0" borderId="0" xfId="0" applyNumberFormat="1" applyFont="1" applyAlignment="1">
      <alignment horizontal="left" vertical="top"/>
    </xf>
    <xf numFmtId="165" fontId="27" fillId="0" borderId="0" xfId="0" applyNumberFormat="1" applyFont="1" applyAlignment="1">
      <alignment horizontal="left" vertical="top"/>
    </xf>
    <xf numFmtId="0" fontId="5" fillId="0" borderId="5" xfId="0" applyFont="1" applyBorder="1" applyAlignment="1"/>
    <xf numFmtId="165" fontId="15" fillId="0" borderId="6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28" fillId="0" borderId="6" xfId="0" applyNumberFormat="1" applyFont="1" applyBorder="1" applyAlignment="1">
      <alignment horizontal="left"/>
    </xf>
    <xf numFmtId="165" fontId="29" fillId="0" borderId="6" xfId="0" applyNumberFormat="1" applyFont="1" applyBorder="1" applyAlignment="1">
      <alignment horizontal="left"/>
    </xf>
    <xf numFmtId="0" fontId="30" fillId="0" borderId="0" xfId="0" applyFont="1" applyAlignment="1">
      <alignment vertical="top"/>
    </xf>
    <xf numFmtId="165" fontId="30" fillId="0" borderId="7" xfId="0" applyNumberFormat="1" applyFont="1" applyBorder="1" applyAlignment="1">
      <alignment vertical="top"/>
    </xf>
    <xf numFmtId="165" fontId="30" fillId="0" borderId="7" xfId="0" applyNumberFormat="1" applyFont="1" applyBorder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165" fontId="30" fillId="0" borderId="7" xfId="0" applyNumberFormat="1" applyFont="1" applyBorder="1" applyAlignment="1">
      <alignment horizontal="left" vertical="top"/>
    </xf>
    <xf numFmtId="165" fontId="30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165" fontId="31" fillId="0" borderId="8" xfId="0" applyNumberFormat="1" applyFont="1" applyBorder="1" applyAlignment="1">
      <alignment vertical="center"/>
    </xf>
    <xf numFmtId="165" fontId="32" fillId="0" borderId="9" xfId="0" applyNumberFormat="1" applyFont="1" applyBorder="1" applyAlignment="1">
      <alignment horizontal="right" vertical="center"/>
    </xf>
    <xf numFmtId="165" fontId="32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32" fillId="0" borderId="12" xfId="0" applyNumberFormat="1" applyFont="1" applyBorder="1" applyAlignment="1">
      <alignment horizontal="right" vertical="center"/>
    </xf>
    <xf numFmtId="165" fontId="31" fillId="0" borderId="13" xfId="0" applyNumberFormat="1" applyFont="1" applyBorder="1" applyAlignment="1">
      <alignment vertical="center"/>
    </xf>
    <xf numFmtId="165" fontId="32" fillId="0" borderId="15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8" fontId="31" fillId="0" borderId="15" xfId="0" applyNumberFormat="1" applyFont="1" applyBorder="1" applyAlignment="1">
      <alignment vertical="center"/>
    </xf>
    <xf numFmtId="168" fontId="32" fillId="0" borderId="15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 vertical="center"/>
    </xf>
    <xf numFmtId="170" fontId="1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3" fillId="0" borderId="15" xfId="0" applyFont="1" applyBorder="1" applyAlignment="1"/>
    <xf numFmtId="168" fontId="34" fillId="0" borderId="15" xfId="0" applyNumberFormat="1" applyFont="1" applyBorder="1" applyAlignment="1"/>
    <xf numFmtId="168" fontId="32" fillId="0" borderId="15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left" vertical="top"/>
    </xf>
    <xf numFmtId="0" fontId="0" fillId="0" borderId="0" xfId="0" applyFont="1" applyAlignment="1"/>
    <xf numFmtId="0" fontId="11" fillId="0" borderId="0" xfId="0" applyFont="1" applyAlignment="1">
      <alignment horizontal="right" vertical="center"/>
    </xf>
    <xf numFmtId="168" fontId="31" fillId="0" borderId="13" xfId="0" applyNumberFormat="1" applyFont="1" applyBorder="1" applyAlignment="1">
      <alignment vertical="center"/>
    </xf>
    <xf numFmtId="0" fontId="20" fillId="0" borderId="14" xfId="0" applyFont="1" applyBorder="1"/>
    <xf numFmtId="165" fontId="31" fillId="0" borderId="13" xfId="0" applyNumberFormat="1" applyFont="1" applyBorder="1" applyAlignment="1">
      <alignment vertical="center"/>
    </xf>
    <xf numFmtId="165" fontId="19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/>
    <xf numFmtId="165" fontId="9" fillId="0" borderId="0" xfId="0" applyNumberFormat="1" applyFont="1" applyAlignment="1">
      <alignment horizontal="left" vertical="center"/>
    </xf>
    <xf numFmtId="165" fontId="31" fillId="0" borderId="10" xfId="0" applyNumberFormat="1" applyFont="1" applyBorder="1" applyAlignment="1">
      <alignment vertical="center"/>
    </xf>
    <xf numFmtId="0" fontId="20" fillId="0" borderId="11" xfId="0" applyFont="1" applyBorder="1"/>
    <xf numFmtId="0" fontId="33" fillId="0" borderId="13" xfId="0" applyFont="1" applyBorder="1" applyAlignment="1"/>
    <xf numFmtId="0" fontId="0" fillId="0" borderId="7" xfId="0" applyNumberFormat="1" applyFont="1" applyBorder="1" applyAlignment="1"/>
    <xf numFmtId="165" fontId="3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44" fontId="16" fillId="0" borderId="2" xfId="1" applyFont="1" applyBorder="1" applyAlignment="1">
      <alignment horizontal="left" vertical="center"/>
    </xf>
    <xf numFmtId="44" fontId="16" fillId="0" borderId="3" xfId="1" applyFont="1" applyBorder="1" applyAlignment="1">
      <alignment horizontal="left" vertical="center"/>
    </xf>
    <xf numFmtId="0" fontId="37" fillId="0" borderId="0" xfId="0" applyFont="1" applyAlignment="1"/>
    <xf numFmtId="165" fontId="37" fillId="0" borderId="0" xfId="0" applyNumberFormat="1" applyFont="1" applyAlignment="1"/>
    <xf numFmtId="0" fontId="1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6">
    <dxf>
      <fill>
        <patternFill patternType="solid">
          <fgColor rgb="FFFCECE6"/>
          <bgColor rgb="FFFCECE6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135717331001822"/>
          <c:y val="3.8339493277625971E-3"/>
          <c:w val="0.75014240797118747"/>
          <c:h val="0.8326195683872849"/>
        </c:manualLayout>
      </c:layout>
      <c:barChart>
        <c:barDir val="bar"/>
        <c:grouping val="clustered"/>
        <c:ser>
          <c:idx val="0"/>
          <c:order val="0"/>
          <c:tx>
            <c:strRef>
              <c:f>MÊS!$C$21:$C$22</c:f>
              <c:strCache>
                <c:ptCount val="1"/>
                <c:pt idx="0">
                  <c:v>Planejado</c:v>
                </c:pt>
              </c:strCache>
            </c:strRef>
          </c:tx>
          <c:cat>
            <c:strRef>
              <c:f>MÊS!$B$23:$B$25</c:f>
              <c:strCache>
                <c:ptCount val="3"/>
                <c:pt idx="0">
                  <c:v>Gastos Essenciais</c:v>
                </c:pt>
                <c:pt idx="1">
                  <c:v>Estilo de Vida</c:v>
                </c:pt>
                <c:pt idx="2">
                  <c:v>Prioridades Financeiras</c:v>
                </c:pt>
              </c:strCache>
            </c:strRef>
          </c:cat>
          <c:val>
            <c:numRef>
              <c:f>MÊS!$C$23:$C$25</c:f>
              <c:numCache>
                <c:formatCode>[$R$]#,##0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MÊS!$D$21:$D$22</c:f>
              <c:strCache>
                <c:ptCount val="1"/>
                <c:pt idx="0">
                  <c:v>Real</c:v>
                </c:pt>
              </c:strCache>
            </c:strRef>
          </c:tx>
          <c:cat>
            <c:strRef>
              <c:f>MÊS!$B$23:$B$25</c:f>
              <c:strCache>
                <c:ptCount val="3"/>
                <c:pt idx="0">
                  <c:v>Gastos Essenciais</c:v>
                </c:pt>
                <c:pt idx="1">
                  <c:v>Estilo de Vida</c:v>
                </c:pt>
                <c:pt idx="2">
                  <c:v>Prioridades Financeiras</c:v>
                </c:pt>
              </c:strCache>
            </c:strRef>
          </c:cat>
          <c:val>
            <c:numRef>
              <c:f>MÊS!$D$23:$D$25</c:f>
              <c:numCache>
                <c:formatCode>[$R$]#,##0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6001280"/>
        <c:axId val="146681856"/>
      </c:barChart>
      <c:catAx>
        <c:axId val="146001280"/>
        <c:scaling>
          <c:orientation val="minMax"/>
        </c:scaling>
        <c:axPos val="l"/>
        <c:tickLblPos val="nextTo"/>
        <c:txPr>
          <a:bodyPr rot="-5400000" vert="horz"/>
          <a:lstStyle/>
          <a:p>
            <a:pPr>
              <a:defRPr b="1" i="0" baseline="0"/>
            </a:pPr>
            <a:endParaRPr lang="pt-BR"/>
          </a:p>
        </c:txPr>
        <c:crossAx val="146681856"/>
        <c:crosses val="autoZero"/>
        <c:auto val="1"/>
        <c:lblAlgn val="ctr"/>
        <c:lblOffset val="100"/>
      </c:catAx>
      <c:valAx>
        <c:axId val="146681856"/>
        <c:scaling>
          <c:orientation val="minMax"/>
        </c:scaling>
        <c:axPos val="b"/>
        <c:numFmt formatCode="[$R$]#,##0" sourceLinked="1"/>
        <c:tickLblPos val="nextTo"/>
        <c:crossAx val="146001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470160361961402"/>
          <c:y val="0.18260945953184424"/>
          <c:w val="0.17844211467838622"/>
          <c:h val="0.19562317497418982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135717331001818"/>
          <c:y val="3.833949327762598E-3"/>
          <c:w val="0.75014240797118781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MÊS!$J$19</c:f>
              <c:strCache>
                <c:ptCount val="1"/>
                <c:pt idx="0">
                  <c:v>DESPESA</c:v>
                </c:pt>
              </c:strCache>
            </c:strRef>
          </c:tx>
          <c:val>
            <c:numRef>
              <c:f>MÊS!$J$20</c:f>
              <c:numCache>
                <c:formatCode>[$R$]#,##0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MÊS!$K$19</c:f>
              <c:strCache>
                <c:ptCount val="1"/>
                <c:pt idx="0">
                  <c:v>RENDA</c:v>
                </c:pt>
              </c:strCache>
            </c:strRef>
          </c:tx>
          <c:val>
            <c:numRef>
              <c:f>MÊS!$K$20</c:f>
              <c:numCache>
                <c:formatCode>[$R$]#,##0</c:formatCode>
                <c:ptCount val="1"/>
                <c:pt idx="0">
                  <c:v>0</c:v>
                </c:pt>
              </c:numCache>
            </c:numRef>
          </c:val>
        </c:ser>
        <c:axId val="176163840"/>
        <c:axId val="176190976"/>
      </c:barChart>
      <c:catAx>
        <c:axId val="176163840"/>
        <c:scaling>
          <c:orientation val="minMax"/>
        </c:scaling>
        <c:delete val="1"/>
        <c:axPos val="b"/>
        <c:tickLblPos val="none"/>
        <c:crossAx val="176190976"/>
        <c:crosses val="autoZero"/>
        <c:auto val="1"/>
        <c:lblAlgn val="ctr"/>
        <c:lblOffset val="100"/>
      </c:catAx>
      <c:valAx>
        <c:axId val="176190976"/>
        <c:scaling>
          <c:orientation val="minMax"/>
        </c:scaling>
        <c:delete val="1"/>
        <c:axPos val="l"/>
        <c:numFmt formatCode="[$R$]#,##0" sourceLinked="1"/>
        <c:tickLblPos val="none"/>
        <c:crossAx val="176163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968209375846719"/>
          <c:y val="0.3132217044298034"/>
          <c:w val="0.20352804298087848"/>
          <c:h val="0.19542491279814356"/>
        </c:manualLayout>
      </c:layout>
    </c:legend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73818</xdr:colOff>
      <xdr:row>1</xdr:row>
      <xdr:rowOff>97632</xdr:rowOff>
    </xdr:from>
    <xdr:ext cx="2076450" cy="4286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60381" y="252413"/>
          <a:ext cx="20764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190499</xdr:colOff>
      <xdr:row>0</xdr:row>
      <xdr:rowOff>54769</xdr:rowOff>
    </xdr:from>
    <xdr:ext cx="771525" cy="814388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20187" y="54769"/>
          <a:ext cx="771525" cy="814388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438151</xdr:colOff>
      <xdr:row>6</xdr:row>
      <xdr:rowOff>123825</xdr:rowOff>
    </xdr:from>
    <xdr:to>
      <xdr:col>4</xdr:col>
      <xdr:colOff>781050</xdr:colOff>
      <xdr:row>16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333375</xdr:colOff>
      <xdr:row>7</xdr:row>
      <xdr:rowOff>47625</xdr:rowOff>
    </xdr:from>
    <xdr:to>
      <xdr:col>12</xdr:col>
      <xdr:colOff>47625</xdr:colOff>
      <xdr:row>16</xdr:row>
      <xdr:rowOff>171450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0</xdr:row>
      <xdr:rowOff>238125</xdr:rowOff>
    </xdr:from>
    <xdr:ext cx="2162175" cy="41910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7425" y="238125"/>
          <a:ext cx="2162175" cy="4191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1104899</xdr:colOff>
      <xdr:row>0</xdr:row>
      <xdr:rowOff>114300</xdr:rowOff>
    </xdr:from>
    <xdr:ext cx="600075" cy="628650"/>
    <xdr:pic>
      <xdr:nvPicPr>
        <xdr:cNvPr id="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34374" y="114300"/>
          <a:ext cx="600075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1"/>
  <sheetViews>
    <sheetView showGridLines="0" showRowColHeaders="0" zoomScale="80" zoomScaleNormal="80" workbookViewId="0">
      <selection activeCell="H19" sqref="H19"/>
    </sheetView>
  </sheetViews>
  <sheetFormatPr defaultColWidth="0" defaultRowHeight="15.75" customHeight="1" zeroHeight="1"/>
  <cols>
    <col min="1" max="1" width="7" customWidth="1"/>
    <col min="2" max="2" width="24" bestFit="1" customWidth="1"/>
    <col min="3" max="6" width="12.42578125" customWidth="1"/>
    <col min="7" max="7" width="10.140625" customWidth="1"/>
    <col min="8" max="11" width="10.7109375" customWidth="1"/>
    <col min="12" max="12" width="11.140625" customWidth="1"/>
    <col min="13" max="13" width="7" customWidth="1"/>
    <col min="14" max="16384" width="14.42578125" hidden="1"/>
  </cols>
  <sheetData>
    <row r="1" spans="1:13" ht="12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0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30" customHeight="1">
      <c r="A6" s="1"/>
      <c r="B6" s="2"/>
      <c r="C6" s="2"/>
      <c r="D6" s="2"/>
      <c r="E6" s="3"/>
      <c r="F6" s="4"/>
      <c r="G6" s="5"/>
      <c r="H6" s="4"/>
      <c r="I6" s="4"/>
      <c r="J6" s="4"/>
      <c r="K6" s="4"/>
      <c r="L6" s="4"/>
      <c r="M6" s="4"/>
    </row>
    <row r="7" spans="1:13" ht="18" customHeight="1">
      <c r="A7" s="7"/>
      <c r="B7" s="76"/>
      <c r="C7" s="77"/>
      <c r="D7" s="77"/>
      <c r="E7" s="77"/>
      <c r="F7" s="4"/>
      <c r="G7" s="9"/>
      <c r="H7" s="4"/>
      <c r="I7" s="10"/>
      <c r="J7" s="78"/>
      <c r="K7" s="77"/>
      <c r="M7" s="4"/>
    </row>
    <row r="8" spans="1:13" ht="18" customHeight="1">
      <c r="A8" s="7"/>
      <c r="B8" s="77"/>
      <c r="C8" s="77"/>
      <c r="D8" s="77"/>
      <c r="E8" s="77"/>
      <c r="F8" s="4"/>
      <c r="G8" s="9"/>
      <c r="H8" s="4"/>
      <c r="I8" s="12"/>
      <c r="J8" s="4"/>
      <c r="K8" s="4"/>
      <c r="L8" s="9"/>
      <c r="M8" s="4"/>
    </row>
    <row r="9" spans="1:13" ht="19.5" customHeight="1">
      <c r="A9" s="31"/>
      <c r="B9" s="32"/>
      <c r="C9" s="33"/>
      <c r="D9" s="82"/>
      <c r="E9" s="77"/>
      <c r="F9" s="77"/>
      <c r="G9" s="34"/>
      <c r="H9" s="32"/>
      <c r="I9" s="33"/>
      <c r="J9" s="82" t="str">
        <f ca="1">IFERROR(__xludf.DUMMYFUNCTION("SPARKLINE(I21,{""charttype"",""bar"";""max"",max(I21:I22);""color1"",""#AEB7C0""})"),"")</f>
        <v/>
      </c>
      <c r="K9" s="77"/>
      <c r="L9" s="77"/>
      <c r="M9" s="31"/>
    </row>
    <row r="10" spans="1:13" ht="19.5" customHeight="1">
      <c r="A10" s="16"/>
      <c r="B10" s="35"/>
      <c r="C10" s="36">
        <f>D26</f>
        <v>0</v>
      </c>
      <c r="D10" s="84"/>
      <c r="E10" s="77"/>
      <c r="F10" s="77"/>
      <c r="G10" s="38"/>
      <c r="H10" s="35"/>
      <c r="I10" s="36"/>
      <c r="J10" s="84" t="str">
        <f ca="1">IFERROR(__xludf.DUMMYFUNCTION("SPARKLINE(I22,{""charttype"",""bar"";""max"",max(I21:I22);""color1"",""#334960""})"),"")</f>
        <v/>
      </c>
      <c r="K10" s="77"/>
      <c r="L10" s="77"/>
      <c r="M10" s="16"/>
    </row>
    <row r="11" spans="1:13" ht="19.5" customHeight="1">
      <c r="A11" s="16"/>
      <c r="B11" s="35"/>
      <c r="C11" s="62"/>
      <c r="D11" s="37"/>
      <c r="G11" s="38"/>
      <c r="H11" s="35"/>
      <c r="I11" s="62"/>
      <c r="J11" s="37"/>
      <c r="M11" s="16"/>
    </row>
    <row r="12" spans="1:13" ht="19.5" customHeight="1">
      <c r="A12" s="16"/>
      <c r="B12" s="35"/>
      <c r="C12" s="62"/>
      <c r="D12" s="37"/>
      <c r="G12" s="38"/>
      <c r="H12" s="35"/>
      <c r="I12" s="62"/>
      <c r="J12" s="37"/>
      <c r="M12" s="16"/>
    </row>
    <row r="13" spans="1:13" ht="19.5" customHeight="1">
      <c r="A13" s="16"/>
      <c r="B13" s="35"/>
      <c r="C13" s="62"/>
      <c r="D13" s="37"/>
      <c r="G13" s="38"/>
      <c r="H13" s="35"/>
      <c r="I13" s="62"/>
      <c r="J13" s="37"/>
      <c r="M13" s="16"/>
    </row>
    <row r="14" spans="1:13" ht="19.5" customHeight="1">
      <c r="A14" s="16"/>
      <c r="B14" s="35"/>
      <c r="C14" s="62"/>
      <c r="D14" s="37"/>
      <c r="G14" s="38"/>
      <c r="H14" s="35"/>
      <c r="I14" s="62"/>
      <c r="J14" s="37"/>
      <c r="M14" s="16"/>
    </row>
    <row r="15" spans="1:13" ht="19.5" customHeight="1">
      <c r="A15" s="16"/>
      <c r="B15" s="35"/>
      <c r="C15" s="62"/>
      <c r="D15" s="37"/>
      <c r="G15" s="38"/>
      <c r="H15" s="35"/>
      <c r="I15" s="62"/>
      <c r="J15" s="37"/>
      <c r="M15" s="16"/>
    </row>
    <row r="16" spans="1:13" ht="19.5" customHeight="1">
      <c r="A16" s="16"/>
      <c r="B16" s="35"/>
      <c r="C16" s="62"/>
      <c r="D16" s="37"/>
      <c r="G16" s="38"/>
      <c r="H16" s="35"/>
      <c r="I16" s="62"/>
      <c r="J16" s="37"/>
      <c r="M16" s="16"/>
    </row>
    <row r="17" spans="1:13" ht="19.5" customHeight="1">
      <c r="A17" s="16"/>
      <c r="B17" s="35"/>
      <c r="C17" s="62"/>
      <c r="D17" s="37"/>
      <c r="G17" s="38"/>
      <c r="H17" s="35"/>
      <c r="I17" s="62"/>
      <c r="J17" s="37"/>
      <c r="M17" s="16"/>
    </row>
    <row r="18" spans="1:13" ht="30" customHeight="1">
      <c r="A18" s="1"/>
      <c r="B18" s="39"/>
      <c r="C18" s="40"/>
      <c r="D18" s="83"/>
      <c r="E18" s="77"/>
      <c r="F18" s="77"/>
      <c r="G18" s="41"/>
      <c r="H18" s="39"/>
      <c r="I18" s="40"/>
      <c r="J18" s="83"/>
      <c r="K18" s="77"/>
      <c r="L18" s="77"/>
      <c r="M18" s="16"/>
    </row>
    <row r="19" spans="1:13" ht="29.25" customHeight="1">
      <c r="A19" s="42"/>
      <c r="B19" s="89" t="s">
        <v>2</v>
      </c>
      <c r="C19" s="46"/>
      <c r="D19" s="43"/>
      <c r="E19" s="43"/>
      <c r="F19" s="43"/>
      <c r="G19" s="44"/>
      <c r="H19" s="45" t="s">
        <v>3</v>
      </c>
      <c r="J19" s="96" t="s">
        <v>46</v>
      </c>
      <c r="K19" s="96" t="s">
        <v>45</v>
      </c>
      <c r="M19" s="42"/>
    </row>
    <row r="20" spans="1:13" ht="19.5" customHeight="1">
      <c r="A20" s="47"/>
      <c r="B20" s="88"/>
      <c r="C20" s="88"/>
      <c r="G20" s="49"/>
      <c r="I20" s="46"/>
      <c r="J20" s="97">
        <f>D26</f>
        <v>0</v>
      </c>
      <c r="K20" s="97">
        <f>K26</f>
        <v>0</v>
      </c>
      <c r="L20" s="43"/>
      <c r="M20" s="47"/>
    </row>
    <row r="21" spans="1:13" ht="17.25" customHeight="1">
      <c r="A21" s="52"/>
      <c r="C21" s="48" t="s">
        <v>41</v>
      </c>
      <c r="D21" s="48" t="s">
        <v>42</v>
      </c>
      <c r="E21" s="48" t="s">
        <v>43</v>
      </c>
      <c r="G21" s="55"/>
      <c r="H21" s="50"/>
      <c r="I21" s="51"/>
      <c r="J21" s="48" t="s">
        <v>41</v>
      </c>
      <c r="K21" s="48" t="s">
        <v>42</v>
      </c>
      <c r="L21" s="48" t="s">
        <v>43</v>
      </c>
      <c r="M21" s="52"/>
    </row>
    <row r="22" spans="1:13" ht="18" hidden="1" customHeight="1">
      <c r="A22" s="58"/>
      <c r="B22" s="59"/>
      <c r="C22" s="60"/>
      <c r="D22" s="61" t="str">
        <f>IF(ISBLANK($B22), "", SUMIF(Transações!$D:$D,$B22,Transações!$B:$B))</f>
        <v/>
      </c>
      <c r="E22" s="61" t="str">
        <f>IF(ISBLANK($B22), "", C22-D22)</f>
        <v/>
      </c>
      <c r="G22" s="62"/>
      <c r="H22" s="85"/>
      <c r="I22" s="86"/>
      <c r="J22" s="63"/>
      <c r="K22" s="61" t="str">
        <f>IF(ISBLANK($H22), "", SUMIF(Transações!$H:$H,$H22,Transações!$F:$F))</f>
        <v/>
      </c>
      <c r="L22" s="61" t="str">
        <f t="shared" ref="L22:L25" si="0">IF(ISBLANK($H22), "", K22-J22)</f>
        <v/>
      </c>
      <c r="M22" s="58"/>
    </row>
    <row r="23" spans="1:13" ht="18" customHeight="1">
      <c r="A23" s="58"/>
      <c r="B23" s="64" t="s">
        <v>8</v>
      </c>
      <c r="C23" s="65">
        <f>Transações!G2*0.5</f>
        <v>0</v>
      </c>
      <c r="D23" s="61">
        <f>IF(ISBLANK(MÊS!B23), "", SUMIF(Transações!$D:$D,B23,Transações!$B:$B))</f>
        <v>0</v>
      </c>
      <c r="E23" s="66">
        <f>IF(ISBLANK($B23), "", C23-D23)</f>
        <v>0</v>
      </c>
      <c r="G23" s="62"/>
      <c r="H23" s="81" t="s">
        <v>10</v>
      </c>
      <c r="I23" s="80"/>
      <c r="J23" s="65">
        <v>0</v>
      </c>
      <c r="K23" s="61">
        <f>IF(ISBLANK($H23), "", SUMIF(Transações!$H:$H,$H23,Transações!$F:$F))</f>
        <v>0</v>
      </c>
      <c r="L23" s="66">
        <f t="shared" si="0"/>
        <v>0</v>
      </c>
      <c r="M23" s="58"/>
    </row>
    <row r="24" spans="1:13" ht="18" customHeight="1">
      <c r="A24" s="58"/>
      <c r="B24" s="64" t="s">
        <v>28</v>
      </c>
      <c r="C24" s="65">
        <f>Transações!G2*0.35</f>
        <v>0</v>
      </c>
      <c r="D24" s="61">
        <f>IF(ISBLANK(MÊS!B24), "", SUMIF(Transações!$D:$D,B24,Transações!$B:$B))</f>
        <v>0</v>
      </c>
      <c r="E24" s="66">
        <f>IF(ISBLANK($B24), "", C24-D24)</f>
        <v>0</v>
      </c>
      <c r="G24" s="62"/>
      <c r="H24" s="81" t="s">
        <v>16</v>
      </c>
      <c r="I24" s="80"/>
      <c r="J24" s="65">
        <v>0</v>
      </c>
      <c r="K24" s="61">
        <f>IF(ISBLANK($H24), "", SUMIF(Transações!$H:$H,$H24,Transações!$F:$F))</f>
        <v>0</v>
      </c>
      <c r="L24" s="66">
        <f t="shared" si="0"/>
        <v>0</v>
      </c>
      <c r="M24" s="58"/>
    </row>
    <row r="25" spans="1:13" ht="18" customHeight="1">
      <c r="A25" s="16"/>
      <c r="B25" s="64" t="s">
        <v>38</v>
      </c>
      <c r="C25" s="65">
        <f>Transações!G2*0.15</f>
        <v>0</v>
      </c>
      <c r="D25" s="61">
        <f>IF(ISBLANK(MÊS!B25), "", SUMIF(Transações!$D:$D,B25,Transações!$B:$B))</f>
        <v>0</v>
      </c>
      <c r="E25" s="66">
        <f>IF(ISBLANK($B25), "", C25-D25)</f>
        <v>0</v>
      </c>
      <c r="G25" s="67"/>
      <c r="H25" s="81" t="s">
        <v>13</v>
      </c>
      <c r="I25" s="80"/>
      <c r="J25" s="65">
        <v>0</v>
      </c>
      <c r="K25" s="61">
        <f>IF(ISBLANK($H25), "", SUMIF(Transações!$H:$H,$H25,Transações!$F:$F))</f>
        <v>0</v>
      </c>
      <c r="L25" s="66">
        <f t="shared" si="0"/>
        <v>0</v>
      </c>
      <c r="M25" s="16"/>
    </row>
    <row r="26" spans="1:13" ht="18" customHeight="1">
      <c r="A26" s="16"/>
      <c r="B26" s="53" t="s">
        <v>44</v>
      </c>
      <c r="C26" s="57">
        <f>SUM(C22:C25)</f>
        <v>0</v>
      </c>
      <c r="D26" s="57">
        <f>SUM(D22:D25)</f>
        <v>0</v>
      </c>
      <c r="E26" s="57">
        <f>SUM(E22:E25)</f>
        <v>0</v>
      </c>
      <c r="F26" s="66"/>
      <c r="G26" s="67"/>
      <c r="H26" s="56" t="s">
        <v>44</v>
      </c>
      <c r="I26" s="57"/>
      <c r="J26" s="54">
        <f>SUM(J22:J25)</f>
        <v>0</v>
      </c>
      <c r="K26" s="57">
        <f>SUM(K22:K25)</f>
        <v>0</v>
      </c>
      <c r="L26" s="57">
        <f>SUM(L22:L25)</f>
        <v>0</v>
      </c>
      <c r="M26" s="16"/>
    </row>
    <row r="27" spans="1:13" ht="18" customHeight="1">
      <c r="A27" s="16"/>
      <c r="B27" s="68"/>
      <c r="C27" s="68"/>
      <c r="D27" s="69"/>
      <c r="E27" s="70"/>
      <c r="F27" s="71"/>
      <c r="G27" s="72"/>
      <c r="H27" s="73"/>
      <c r="I27" s="73"/>
      <c r="J27" s="74"/>
      <c r="K27" s="70"/>
      <c r="L27" s="71"/>
      <c r="M27" s="16"/>
    </row>
    <row r="28" spans="1:13" ht="18" hidden="1" customHeight="1">
      <c r="A28" s="16"/>
      <c r="B28" s="79"/>
      <c r="C28" s="80"/>
      <c r="D28" s="75"/>
      <c r="E28" s="70" t="str">
        <f>IF(ISBLANK($B28), "", SUMIF(Transações!$D:$D,$B28,Transações!$B:$B))</f>
        <v/>
      </c>
      <c r="F28" s="71" t="str">
        <f>IF(ISBLANK($B28), "", D28-E28)</f>
        <v/>
      </c>
      <c r="G28" s="72"/>
      <c r="H28" s="87"/>
      <c r="I28" s="80"/>
      <c r="J28" s="74"/>
      <c r="K28" s="70" t="str">
        <f>IF(ISBLANK($H28), "", SUMIF(Transações!$H:$H,$H28,Transações!$F:$F))</f>
        <v/>
      </c>
      <c r="L28" s="71" t="str">
        <f>IF(ISBLANK($H28), "", K28-J28)</f>
        <v/>
      </c>
      <c r="M28" s="16"/>
    </row>
    <row r="29" spans="1:13" ht="15.75" hidden="1" customHeight="1"/>
    <row r="30" spans="1:13" ht="15.75" hidden="1" customHeight="1"/>
    <row r="31" spans="1:13" ht="15.75" customHeight="1"/>
  </sheetData>
  <mergeCells count="15">
    <mergeCell ref="H24:I24"/>
    <mergeCell ref="H25:I25"/>
    <mergeCell ref="H28:I28"/>
    <mergeCell ref="J10:L10"/>
    <mergeCell ref="H22:I22"/>
    <mergeCell ref="H23:I23"/>
    <mergeCell ref="B7:E8"/>
    <mergeCell ref="A1:M5"/>
    <mergeCell ref="J7:K7"/>
    <mergeCell ref="B28:C28"/>
    <mergeCell ref="D9:F9"/>
    <mergeCell ref="D18:F18"/>
    <mergeCell ref="D10:F10"/>
    <mergeCell ref="J9:L9"/>
    <mergeCell ref="J18:L18"/>
  </mergeCells>
  <conditionalFormatting sqref="B27:C28 B22:B25 H22:H25 H27:H28">
    <cfRule type="notContainsBlanks" dxfId="5" priority="1">
      <formula>LEN(TRIM(B22))&gt;0</formula>
    </cfRule>
  </conditionalFormatting>
  <conditionalFormatting sqref="D27:D28">
    <cfRule type="expression" dxfId="4" priority="2">
      <formula>NOT(ISBLANK(B27))</formula>
    </cfRule>
  </conditionalFormatting>
  <conditionalFormatting sqref="J22:J25 J27:J28">
    <cfRule type="expression" dxfId="3" priority="3">
      <formula>NOT(ISBLANK(H22))</formula>
    </cfRule>
  </conditionalFormatting>
  <conditionalFormatting sqref="E26:F28 L22:L28 E22:E25">
    <cfRule type="cellIs" dxfId="2" priority="4" operator="lessThan">
      <formula>0</formula>
    </cfRule>
  </conditionalFormatting>
  <conditionalFormatting sqref="E26:F28 E22:E25 L22:L27">
    <cfRule type="cellIs" dxfId="1" priority="5" operator="equal">
      <formula>0</formula>
    </cfRule>
  </conditionalFormatting>
  <conditionalFormatting sqref="C22:C25">
    <cfRule type="expression" dxfId="0" priority="10">
      <formula>NOT(ISBLANK(B22))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showGridLines="0" showRowColHeaders="0" tabSelected="1" zoomScale="90" zoomScaleNormal="90" workbookViewId="0">
      <selection activeCell="G12" sqref="G12"/>
    </sheetView>
  </sheetViews>
  <sheetFormatPr defaultColWidth="0" defaultRowHeight="15.75" customHeight="1" zeroHeight="1"/>
  <cols>
    <col min="1" max="1" width="5.85546875" customWidth="1"/>
    <col min="2" max="2" width="17.42578125" customWidth="1"/>
    <col min="3" max="3" width="22.28515625" style="93" customWidth="1"/>
    <col min="4" max="4" width="26.85546875" customWidth="1"/>
    <col min="5" max="5" width="5.85546875" customWidth="1"/>
    <col min="6" max="6" width="15.140625" bestFit="1" customWidth="1"/>
    <col min="7" max="7" width="15" style="93" customWidth="1"/>
    <col min="8" max="8" width="24" customWidth="1"/>
    <col min="9" max="9" width="5.85546875" customWidth="1"/>
    <col min="10" max="16384" width="14.42578125" hidden="1"/>
  </cols>
  <sheetData>
    <row r="1" spans="1:9" ht="67.5" customHeight="1">
      <c r="A1" s="100" t="s">
        <v>1</v>
      </c>
      <c r="B1" s="99"/>
      <c r="C1" s="99"/>
      <c r="D1" s="99"/>
      <c r="E1" s="99"/>
      <c r="F1" s="99"/>
      <c r="G1" s="99"/>
      <c r="H1" s="99"/>
      <c r="I1" s="99"/>
    </row>
    <row r="2" spans="1:9" ht="48" customHeight="1">
      <c r="A2" s="6"/>
      <c r="B2" s="8" t="s">
        <v>2</v>
      </c>
      <c r="C2" s="90">
        <f>SUM(B5:B29)</f>
        <v>0</v>
      </c>
      <c r="D2" s="6"/>
      <c r="E2" s="6"/>
      <c r="F2" s="11" t="s">
        <v>3</v>
      </c>
      <c r="G2" s="13">
        <f>SUM(F5:F30)</f>
        <v>0</v>
      </c>
      <c r="H2" s="6"/>
      <c r="I2" s="6"/>
    </row>
    <row r="3" spans="1:9" ht="12" customHeight="1">
      <c r="A3" s="1"/>
      <c r="B3" s="14"/>
      <c r="C3" s="15"/>
      <c r="D3" s="14"/>
      <c r="E3" s="1"/>
      <c r="F3" s="14"/>
      <c r="G3" s="15"/>
      <c r="H3" s="14"/>
      <c r="I3" s="1"/>
    </row>
    <row r="4" spans="1:9" ht="24" customHeight="1">
      <c r="A4" s="16"/>
      <c r="B4" s="17" t="s">
        <v>4</v>
      </c>
      <c r="C4" s="18" t="s">
        <v>5</v>
      </c>
      <c r="D4" s="17" t="s">
        <v>6</v>
      </c>
      <c r="E4" s="16"/>
      <c r="F4" s="17" t="s">
        <v>4</v>
      </c>
      <c r="G4" s="18" t="s">
        <v>5</v>
      </c>
      <c r="H4" s="17" t="s">
        <v>6</v>
      </c>
      <c r="I4" s="16"/>
    </row>
    <row r="5" spans="1:9" ht="12.75">
      <c r="A5" s="16"/>
      <c r="B5" s="94"/>
      <c r="C5" s="91" t="s">
        <v>7</v>
      </c>
      <c r="D5" s="19" t="s">
        <v>8</v>
      </c>
      <c r="E5" s="16"/>
      <c r="F5" s="94"/>
      <c r="G5" s="20" t="s">
        <v>9</v>
      </c>
      <c r="H5" s="19" t="s">
        <v>10</v>
      </c>
      <c r="I5" s="16"/>
    </row>
    <row r="6" spans="1:9" ht="12.75">
      <c r="A6" s="16"/>
      <c r="B6" s="95"/>
      <c r="C6" s="25" t="s">
        <v>11</v>
      </c>
      <c r="D6" s="22" t="s">
        <v>8</v>
      </c>
      <c r="E6" s="16"/>
      <c r="F6" s="95"/>
      <c r="G6" s="23" t="s">
        <v>12</v>
      </c>
      <c r="H6" s="22" t="s">
        <v>13</v>
      </c>
      <c r="I6" s="16"/>
    </row>
    <row r="7" spans="1:9" ht="25.5">
      <c r="A7" s="16"/>
      <c r="B7" s="95"/>
      <c r="C7" s="25" t="s">
        <v>14</v>
      </c>
      <c r="D7" s="22" t="s">
        <v>8</v>
      </c>
      <c r="E7" s="16"/>
      <c r="F7" s="95"/>
      <c r="G7" s="23" t="s">
        <v>15</v>
      </c>
      <c r="H7" s="22" t="s">
        <v>16</v>
      </c>
      <c r="I7" s="16"/>
    </row>
    <row r="8" spans="1:9" ht="25.5">
      <c r="A8" s="16"/>
      <c r="B8" s="95"/>
      <c r="C8" s="25" t="s">
        <v>17</v>
      </c>
      <c r="D8" s="22" t="s">
        <v>8</v>
      </c>
      <c r="E8" s="16"/>
      <c r="F8" s="21"/>
      <c r="G8" s="23"/>
      <c r="H8" s="22"/>
      <c r="I8" s="16"/>
    </row>
    <row r="9" spans="1:9" ht="12.75">
      <c r="A9" s="16"/>
      <c r="B9" s="95"/>
      <c r="C9" s="25" t="s">
        <v>18</v>
      </c>
      <c r="D9" s="22" t="s">
        <v>8</v>
      </c>
      <c r="E9" s="16"/>
      <c r="F9" s="21"/>
      <c r="G9" s="23"/>
      <c r="H9" s="22"/>
      <c r="I9" s="16"/>
    </row>
    <row r="10" spans="1:9" ht="25.5">
      <c r="A10" s="16"/>
      <c r="B10" s="95"/>
      <c r="C10" s="25" t="s">
        <v>19</v>
      </c>
      <c r="D10" s="22" t="s">
        <v>8</v>
      </c>
      <c r="E10" s="16"/>
      <c r="F10" s="21"/>
      <c r="G10" s="23"/>
      <c r="H10" s="24"/>
      <c r="I10" s="16"/>
    </row>
    <row r="11" spans="1:9" ht="25.5">
      <c r="A11" s="16"/>
      <c r="B11" s="95"/>
      <c r="C11" s="25" t="s">
        <v>20</v>
      </c>
      <c r="D11" s="22" t="s">
        <v>8</v>
      </c>
      <c r="E11" s="16"/>
      <c r="F11" s="21"/>
      <c r="G11" s="23"/>
      <c r="H11" s="24"/>
      <c r="I11" s="16"/>
    </row>
    <row r="12" spans="1:9" ht="12.75">
      <c r="A12" s="16"/>
      <c r="B12" s="95"/>
      <c r="C12" s="25" t="s">
        <v>21</v>
      </c>
      <c r="D12" s="22" t="s">
        <v>8</v>
      </c>
      <c r="E12" s="16"/>
      <c r="F12" s="21"/>
      <c r="G12" s="23"/>
      <c r="H12" s="24"/>
      <c r="I12" s="16"/>
    </row>
    <row r="13" spans="1:9" ht="12.75">
      <c r="A13" s="16"/>
      <c r="B13" s="95"/>
      <c r="C13" s="25" t="s">
        <v>22</v>
      </c>
      <c r="D13" s="22" t="s">
        <v>8</v>
      </c>
      <c r="E13" s="16"/>
      <c r="F13" s="21"/>
      <c r="G13" s="23"/>
      <c r="H13" s="24"/>
      <c r="I13" s="16"/>
    </row>
    <row r="14" spans="1:9" ht="12.75">
      <c r="A14" s="16"/>
      <c r="B14" s="95"/>
      <c r="C14" s="25" t="s">
        <v>23</v>
      </c>
      <c r="D14" s="22" t="s">
        <v>8</v>
      </c>
      <c r="E14" s="16"/>
      <c r="F14" s="21"/>
      <c r="G14" s="23"/>
      <c r="H14" s="24"/>
      <c r="I14" s="16"/>
    </row>
    <row r="15" spans="1:9" ht="12.75">
      <c r="A15" s="16"/>
      <c r="B15" s="95"/>
      <c r="C15" s="25" t="s">
        <v>24</v>
      </c>
      <c r="D15" s="22" t="s">
        <v>8</v>
      </c>
      <c r="E15" s="16"/>
      <c r="F15" s="21"/>
      <c r="G15" s="23"/>
      <c r="H15" s="24"/>
      <c r="I15" s="16"/>
    </row>
    <row r="16" spans="1:9" ht="12.75">
      <c r="A16" s="16"/>
      <c r="B16" s="95"/>
      <c r="C16" s="25" t="s">
        <v>25</v>
      </c>
      <c r="D16" s="22" t="s">
        <v>8</v>
      </c>
      <c r="E16" s="16"/>
      <c r="F16" s="21"/>
      <c r="G16" s="23"/>
      <c r="H16" s="22"/>
      <c r="I16" s="16"/>
    </row>
    <row r="17" spans="1:9" ht="12.75">
      <c r="A17" s="16"/>
      <c r="B17" s="95"/>
      <c r="C17" s="25" t="s">
        <v>26</v>
      </c>
      <c r="D17" s="22" t="s">
        <v>8</v>
      </c>
      <c r="E17" s="16"/>
      <c r="F17" s="26"/>
      <c r="G17" s="23"/>
      <c r="H17" s="24"/>
      <c r="I17" s="16"/>
    </row>
    <row r="18" spans="1:9" ht="12.75">
      <c r="A18" s="16"/>
      <c r="B18" s="95"/>
      <c r="C18" s="25" t="s">
        <v>27</v>
      </c>
      <c r="D18" s="22" t="s">
        <v>28</v>
      </c>
      <c r="E18" s="16"/>
      <c r="F18" s="26"/>
      <c r="G18" s="23"/>
      <c r="H18" s="24"/>
      <c r="I18" s="16"/>
    </row>
    <row r="19" spans="1:9" ht="12.75">
      <c r="A19" s="16"/>
      <c r="B19" s="95"/>
      <c r="C19" s="25" t="s">
        <v>29</v>
      </c>
      <c r="D19" s="22" t="s">
        <v>28</v>
      </c>
      <c r="E19" s="16"/>
      <c r="F19" s="26"/>
      <c r="G19" s="23"/>
      <c r="H19" s="24"/>
      <c r="I19" s="16"/>
    </row>
    <row r="20" spans="1:9" ht="38.25">
      <c r="A20" s="16"/>
      <c r="B20" s="95"/>
      <c r="C20" s="25" t="s">
        <v>30</v>
      </c>
      <c r="D20" s="22" t="s">
        <v>28</v>
      </c>
      <c r="E20" s="16"/>
      <c r="F20" s="26"/>
      <c r="G20" s="23"/>
      <c r="H20" s="24"/>
      <c r="I20" s="16"/>
    </row>
    <row r="21" spans="1:9" ht="12.75">
      <c r="A21" s="16"/>
      <c r="B21" s="95"/>
      <c r="C21" s="25" t="s">
        <v>31</v>
      </c>
      <c r="D21" s="22" t="s">
        <v>28</v>
      </c>
      <c r="E21" s="16"/>
      <c r="F21" s="26"/>
      <c r="G21" s="23"/>
      <c r="H21" s="24"/>
      <c r="I21" s="16"/>
    </row>
    <row r="22" spans="1:9" ht="12.75">
      <c r="A22" s="16"/>
      <c r="B22" s="95"/>
      <c r="C22" s="25" t="s">
        <v>32</v>
      </c>
      <c r="D22" s="22" t="s">
        <v>28</v>
      </c>
      <c r="E22" s="16"/>
      <c r="F22" s="26"/>
      <c r="G22" s="23"/>
      <c r="H22" s="24"/>
      <c r="I22" s="16"/>
    </row>
    <row r="23" spans="1:9" ht="12.75">
      <c r="A23" s="16"/>
      <c r="B23" s="95"/>
      <c r="C23" s="25" t="s">
        <v>33</v>
      </c>
      <c r="D23" s="22" t="s">
        <v>28</v>
      </c>
      <c r="E23" s="16"/>
      <c r="F23" s="26"/>
      <c r="G23" s="23"/>
      <c r="H23" s="24"/>
      <c r="I23" s="16"/>
    </row>
    <row r="24" spans="1:9" ht="12.75">
      <c r="A24" s="16"/>
      <c r="B24" s="95"/>
      <c r="C24" s="25" t="s">
        <v>34</v>
      </c>
      <c r="D24" s="22" t="s">
        <v>28</v>
      </c>
      <c r="E24" s="16"/>
      <c r="F24" s="26"/>
      <c r="G24" s="23"/>
      <c r="H24" s="24"/>
      <c r="I24" s="16"/>
    </row>
    <row r="25" spans="1:9" ht="12.75">
      <c r="A25" s="16"/>
      <c r="B25" s="95"/>
      <c r="C25" s="25" t="s">
        <v>35</v>
      </c>
      <c r="D25" s="22" t="s">
        <v>28</v>
      </c>
      <c r="E25" s="16"/>
      <c r="F25" s="26"/>
      <c r="G25" s="23"/>
      <c r="H25" s="24"/>
      <c r="I25" s="16"/>
    </row>
    <row r="26" spans="1:9" ht="25.5">
      <c r="A26" s="16"/>
      <c r="B26" s="95"/>
      <c r="C26" s="25" t="s">
        <v>36</v>
      </c>
      <c r="D26" s="22" t="s">
        <v>28</v>
      </c>
      <c r="E26" s="16"/>
      <c r="F26" s="26"/>
      <c r="G26" s="23"/>
      <c r="H26" s="24"/>
      <c r="I26" s="16"/>
    </row>
    <row r="27" spans="1:9" ht="12.75">
      <c r="A27" s="16"/>
      <c r="B27" s="95"/>
      <c r="C27" s="25" t="s">
        <v>37</v>
      </c>
      <c r="D27" s="22" t="s">
        <v>38</v>
      </c>
      <c r="E27" s="16"/>
      <c r="F27" s="26"/>
      <c r="G27" s="23"/>
      <c r="H27" s="24"/>
      <c r="I27" s="16"/>
    </row>
    <row r="28" spans="1:9" ht="25.5">
      <c r="A28" s="16"/>
      <c r="B28" s="95"/>
      <c r="C28" s="25" t="s">
        <v>39</v>
      </c>
      <c r="D28" s="22" t="s">
        <v>38</v>
      </c>
      <c r="E28" s="16"/>
      <c r="F28" s="26"/>
      <c r="G28" s="23"/>
      <c r="H28" s="24"/>
      <c r="I28" s="16"/>
    </row>
    <row r="29" spans="1:9" ht="12.75">
      <c r="A29" s="16"/>
      <c r="B29" s="95"/>
      <c r="C29" s="25" t="s">
        <v>40</v>
      </c>
      <c r="D29" s="22" t="s">
        <v>38</v>
      </c>
      <c r="E29" s="16"/>
      <c r="F29" s="26"/>
      <c r="G29" s="23"/>
      <c r="H29" s="24"/>
      <c r="I29" s="16"/>
    </row>
    <row r="30" spans="1:9" ht="19.5" hidden="1" customHeight="1">
      <c r="A30" s="16"/>
      <c r="B30" s="27"/>
      <c r="C30" s="92"/>
      <c r="D30" s="28"/>
      <c r="E30" s="16"/>
      <c r="F30" s="29"/>
      <c r="G30" s="30"/>
      <c r="H30" s="28"/>
      <c r="I30" s="16"/>
    </row>
    <row r="31" spans="1:9" ht="15.75" customHeight="1"/>
    <row r="32" spans="1:9" ht="15.75" customHeight="1"/>
    <row r="33" ht="15.75" customHeight="1"/>
  </sheetData>
  <mergeCells count="1">
    <mergeCell ref="A1:I1"/>
  </mergeCells>
  <dataValidations count="4">
    <dataValidation type="list" allowBlank="1" sqref="D30">
      <formula1>MÊS!$B$22:$C$28</formula1>
    </dataValidation>
    <dataValidation type="list" allowBlank="1" sqref="H8:H30">
      <formula1>MÊS!$H$22:$I$28</formula1>
    </dataValidation>
    <dataValidation type="list" allowBlank="1" sqref="D5:D29">
      <formula1>MÊS!$B$23:$B$25</formula1>
    </dataValidation>
    <dataValidation type="list" allowBlank="1" sqref="H5:H7">
      <formula1>MÊS!$H$23:$H$25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MÊS</vt:lpstr>
      <vt:lpstr>Transações</vt:lpstr>
      <vt:lpstr>StartingBalance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Bastos</dc:creator>
  <cp:lastModifiedBy>daniel.bastos</cp:lastModifiedBy>
  <dcterms:created xsi:type="dcterms:W3CDTF">2018-11-06T19:16:57Z</dcterms:created>
  <dcterms:modified xsi:type="dcterms:W3CDTF">2018-11-06T19:28:44Z</dcterms:modified>
</cp:coreProperties>
</file>